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-comm-bru1.net1.cec.eu.int\Home\laucaro\Documents\"/>
    </mc:Choice>
  </mc:AlternateContent>
  <bookViews>
    <workbookView xWindow="50" yWindow="110" windowWidth="21290" windowHeight="8960"/>
  </bookViews>
  <sheets>
    <sheet name="Data" sheetId="1" r:id="rId1"/>
    <sheet name="Comparison" sheetId="3" r:id="rId2"/>
    <sheet name="Renewable" sheetId="5" r:id="rId3"/>
    <sheet name="Surface" sheetId="4" r:id="rId4"/>
  </sheets>
  <definedNames>
    <definedName name="_xlchart.v1.0" hidden="1">Data!$H$22:$H$28</definedName>
    <definedName name="_xlchart.v1.1" hidden="1">Data!$I$22:$I$28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N18" i="1" l="1"/>
  <c r="N17" i="1"/>
  <c r="A232" i="3" l="1"/>
  <c r="J28" i="1"/>
  <c r="J29" i="1"/>
  <c r="J18" i="1"/>
  <c r="J17" i="1"/>
  <c r="I23" i="1" s="1"/>
  <c r="J23" i="1" s="1"/>
  <c r="J13" i="1"/>
  <c r="J16" i="1" s="1"/>
  <c r="J10" i="1"/>
  <c r="J14" i="1" l="1"/>
  <c r="J15" i="1"/>
  <c r="M18" i="1"/>
  <c r="L18" i="1"/>
  <c r="K18" i="1"/>
  <c r="I27" i="1"/>
  <c r="J27" i="1" s="1"/>
  <c r="M17" i="1"/>
  <c r="L17" i="1"/>
  <c r="K17" i="1"/>
  <c r="N13" i="1"/>
  <c r="M13" i="1"/>
  <c r="L13" i="1"/>
  <c r="K13" i="1"/>
  <c r="N10" i="1"/>
  <c r="M10" i="1"/>
  <c r="L10" i="1"/>
  <c r="K10" i="1"/>
  <c r="I18" i="1"/>
  <c r="I17" i="1"/>
  <c r="I13" i="1"/>
  <c r="O17" i="1" l="1"/>
  <c r="O13" i="1"/>
  <c r="O18" i="1"/>
  <c r="I24" i="1"/>
  <c r="J24" i="1" s="1"/>
  <c r="I26" i="1"/>
  <c r="J26" i="1" s="1"/>
  <c r="I25" i="1"/>
  <c r="J25" i="1" s="1"/>
  <c r="K14" i="1"/>
  <c r="O14" i="1" s="1"/>
  <c r="K16" i="1"/>
  <c r="K15" i="1"/>
  <c r="L14" i="1"/>
  <c r="L16" i="1"/>
  <c r="L15" i="1"/>
  <c r="M14" i="1"/>
  <c r="M16" i="1"/>
  <c r="M15" i="1"/>
  <c r="I14" i="1"/>
  <c r="I15" i="1"/>
  <c r="I16" i="1"/>
  <c r="N14" i="1"/>
  <c r="N16" i="1"/>
  <c r="N15" i="1"/>
  <c r="O15" i="1" l="1"/>
  <c r="O16" i="1"/>
  <c r="I22" i="1"/>
  <c r="J22" i="1" s="1"/>
</calcChain>
</file>

<file path=xl/sharedStrings.xml><?xml version="1.0" encoding="utf-8"?>
<sst xmlns="http://schemas.openxmlformats.org/spreadsheetml/2006/main" count="63" uniqueCount="43">
  <si>
    <t>Centrale nucléaire</t>
  </si>
  <si>
    <t>Parc éolien terrestre</t>
  </si>
  <si>
    <t>Parc éolien en mer</t>
  </si>
  <si>
    <t>Parc solaire</t>
  </si>
  <si>
    <t>Centrale Hydroélectrique</t>
  </si>
  <si>
    <t>Centrale Biomasse (bois/déchets)</t>
  </si>
  <si>
    <t>Group 1</t>
  </si>
  <si>
    <t>Group 2</t>
  </si>
  <si>
    <t>Group 3</t>
  </si>
  <si>
    <t>Group 4</t>
  </si>
  <si>
    <t>Group 5</t>
  </si>
  <si>
    <t>Belgium</t>
  </si>
  <si>
    <t>Area required</t>
  </si>
  <si>
    <t>Brussels-Capital Region</t>
  </si>
  <si>
    <t>Renewable</t>
  </si>
  <si>
    <t>Values for one card</t>
  </si>
  <si>
    <t xml:space="preserve">Constr year </t>
  </si>
  <si>
    <t xml:space="preserve">Surface km² </t>
  </si>
  <si>
    <t>Average construction time (y)</t>
  </si>
  <si>
    <t>Reference</t>
  </si>
  <si>
    <t>Annual Energy Production (GWh)</t>
  </si>
  <si>
    <t>Annual renewable Production (GWh)</t>
  </si>
  <si>
    <t>Area (km²)</t>
  </si>
  <si>
    <t>Average</t>
  </si>
  <si>
    <t>Groupe 1</t>
  </si>
  <si>
    <t>Groupe 2</t>
  </si>
  <si>
    <t>Groupe 3</t>
  </si>
  <si>
    <t>Groupe 4</t>
  </si>
  <si>
    <t>Groupe 5</t>
  </si>
  <si>
    <t>Centrale au gaz</t>
  </si>
  <si>
    <t>Centrale au Gaz</t>
  </si>
  <si>
    <t xml:space="preserve">Energy ProductKWh </t>
  </si>
  <si>
    <t xml:space="preserve">Cost EUR/ KWh </t>
  </si>
  <si>
    <t>0.04</t>
  </si>
  <si>
    <t>0.03</t>
  </si>
  <si>
    <t>0.05</t>
  </si>
  <si>
    <t>0.06</t>
  </si>
  <si>
    <t>0.16</t>
  </si>
  <si>
    <t>0.10</t>
  </si>
  <si>
    <t>0.12</t>
  </si>
  <si>
    <t xml:space="preserve">CFP gCO2/ KWh </t>
  </si>
  <si>
    <t>Average cost (EUR/KWh)</t>
  </si>
  <si>
    <t>Average CFP (g C02 eq/KWh)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</si>
</sst>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EC Square Sans Cond Pro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1" fontId="0" fillId="0" borderId="1" xfId="0" applyNumberFormat="1" applyBorder="1"/>
    <xf numFmtId="0" fontId="2" fillId="3" borderId="1" xfId="0" applyFont="1" applyFill="1" applyBorder="1"/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/>
    <xf numFmtId="0" fontId="2" fillId="2" borderId="1" xfId="0" applyFont="1" applyFill="1" applyBorder="1"/>
    <xf numFmtId="0" fontId="0" fillId="0" borderId="0" xfId="0" applyFill="1" applyBorder="1"/>
    <xf numFmtId="3" fontId="0" fillId="0" borderId="0" xfId="0" applyNumberFormat="1"/>
    <xf numFmtId="0" fontId="1" fillId="0" borderId="0" xfId="0" applyFont="1"/>
    <xf numFmtId="3" fontId="0" fillId="0" borderId="1" xfId="0" applyNumberFormat="1" applyBorder="1"/>
    <xf numFmtId="1" fontId="0" fillId="0" borderId="0" xfId="0" applyNumberFormat="1"/>
    <xf numFmtId="10" fontId="0" fillId="0" borderId="0" xfId="1" applyNumberFormat="1" applyFont="1"/>
    <xf numFmtId="1" fontId="1" fillId="5" borderId="1" xfId="0" applyNumberFormat="1" applyFont="1" applyFill="1" applyBorder="1" applyAlignment="1">
      <alignment horizontal="left" wrapText="1"/>
    </xf>
    <xf numFmtId="0" fontId="1" fillId="3" borderId="0" xfId="0" applyFont="1" applyFill="1"/>
    <xf numFmtId="0" fontId="1" fillId="6" borderId="0" xfId="0" applyFont="1" applyFill="1"/>
    <xf numFmtId="0" fontId="1" fillId="7" borderId="0" xfId="0" applyFont="1" applyFill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4" fillId="0" borderId="0" xfId="0" applyFont="1"/>
    <xf numFmtId="164" fontId="0" fillId="0" borderId="1" xfId="0" applyNumberFormat="1" applyBorder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  <xf numFmtId="0" fontId="5" fillId="0" borderId="0" xfId="0" applyFont="1" applyAlignment="1">
      <alignment wrapText="1"/>
    </xf>
    <xf numFmtId="0" fontId="8" fillId="0" borderId="0" xfId="0" applyFont="1"/>
    <xf numFmtId="0" fontId="1" fillId="11" borderId="1" xfId="0" applyFont="1" applyFill="1" applyBorder="1" applyAlignment="1">
      <alignment horizontal="right"/>
    </xf>
    <xf numFmtId="3" fontId="1" fillId="11" borderId="1" xfId="0" applyNumberFormat="1" applyFont="1" applyFill="1" applyBorder="1"/>
    <xf numFmtId="164" fontId="1" fillId="11" borderId="1" xfId="0" applyNumberFormat="1" applyFont="1" applyFill="1" applyBorder="1"/>
    <xf numFmtId="0" fontId="9" fillId="0" borderId="0" xfId="0" applyFont="1" applyAlignment="1">
      <alignment vertical="top"/>
    </xf>
    <xf numFmtId="0" fontId="7" fillId="0" borderId="0" xfId="2" applyFont="1" applyAlignment="1">
      <alignment wrapText="1"/>
    </xf>
    <xf numFmtId="0" fontId="5" fillId="0" borderId="0" xfId="0" applyFont="1" applyAlignment="1">
      <alignment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All groups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Data!$I$12</c:f>
              <c:strCache>
                <c:ptCount val="1"/>
                <c:pt idx="0">
                  <c:v>Reference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Data!$H$13:$H$15</c:f>
              <c:strCache>
                <c:ptCount val="3"/>
                <c:pt idx="0">
                  <c:v>Annual Energy Production (GWh)</c:v>
                </c:pt>
                <c:pt idx="1">
                  <c:v>Average cost (EUR/KWh)</c:v>
                </c:pt>
                <c:pt idx="2">
                  <c:v>Average CFP (g C02 eq/KWh)</c:v>
                </c:pt>
              </c:strCache>
            </c:strRef>
          </c:cat>
          <c:val>
            <c:numRef>
              <c:f>Data!$I$13:$I$15</c:f>
              <c:numCache>
                <c:formatCode>#,##0</c:formatCode>
                <c:ptCount val="3"/>
                <c:pt idx="0">
                  <c:v>96000000000</c:v>
                </c:pt>
                <c:pt idx="1">
                  <c:v>0</c:v>
                </c:pt>
                <c:pt idx="2">
                  <c:v>144.14583333333334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0-40E2-B5EE-F369194DD61B}"/>
            </c:ext>
          </c:extLst>
        </c:ser>
        <c:ser>
          <c:idx val="1"/>
          <c:order val="1"/>
          <c:tx>
            <c:strRef>
              <c:f>Data!$J$12</c:f>
              <c:strCache>
                <c:ptCount val="1"/>
                <c:pt idx="0">
                  <c:v>Groupe 1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Data!$H$13:$H$15</c:f>
              <c:strCache>
                <c:ptCount val="3"/>
                <c:pt idx="0">
                  <c:v>Annual Energy Production (GWh)</c:v>
                </c:pt>
                <c:pt idx="1">
                  <c:v>Average cost (EUR/KWh)</c:v>
                </c:pt>
                <c:pt idx="2">
                  <c:v>Average CFP (g C02 eq/KWh)</c:v>
                </c:pt>
              </c:strCache>
            </c:strRef>
          </c:cat>
          <c:val>
            <c:numRef>
              <c:f>Data!$J$13:$J$15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0-40E2-B5EE-F369194DD61B}"/>
            </c:ext>
          </c:extLst>
        </c:ser>
        <c:ser>
          <c:idx val="2"/>
          <c:order val="2"/>
          <c:tx>
            <c:strRef>
              <c:f>Data!$K$12</c:f>
              <c:strCache>
                <c:ptCount val="1"/>
                <c:pt idx="0">
                  <c:v>Groupe 2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Data!$H$13:$H$15</c:f>
              <c:strCache>
                <c:ptCount val="3"/>
                <c:pt idx="0">
                  <c:v>Annual Energy Production (GWh)</c:v>
                </c:pt>
                <c:pt idx="1">
                  <c:v>Average cost (EUR/KWh)</c:v>
                </c:pt>
                <c:pt idx="2">
                  <c:v>Average CFP (g C02 eq/KWh)</c:v>
                </c:pt>
              </c:strCache>
            </c:strRef>
          </c:cat>
          <c:val>
            <c:numRef>
              <c:f>Data!$K$13:$K$15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0-40E2-B5EE-F369194DD61B}"/>
            </c:ext>
          </c:extLst>
        </c:ser>
        <c:ser>
          <c:idx val="3"/>
          <c:order val="3"/>
          <c:tx>
            <c:strRef>
              <c:f>Data!$L$12</c:f>
              <c:strCache>
                <c:ptCount val="1"/>
                <c:pt idx="0">
                  <c:v>Groupe 3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Data!$H$13:$H$15</c:f>
              <c:strCache>
                <c:ptCount val="3"/>
                <c:pt idx="0">
                  <c:v>Annual Energy Production (GWh)</c:v>
                </c:pt>
                <c:pt idx="1">
                  <c:v>Average cost (EUR/KWh)</c:v>
                </c:pt>
                <c:pt idx="2">
                  <c:v>Average CFP (g C02 eq/KWh)</c:v>
                </c:pt>
              </c:strCache>
            </c:strRef>
          </c:cat>
          <c:val>
            <c:numRef>
              <c:f>Data!$L$13:$L$15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0E2-B5EE-F369194DD61B}"/>
            </c:ext>
          </c:extLst>
        </c:ser>
        <c:ser>
          <c:idx val="4"/>
          <c:order val="4"/>
          <c:tx>
            <c:strRef>
              <c:f>Data!$M$12</c:f>
              <c:strCache>
                <c:ptCount val="1"/>
                <c:pt idx="0">
                  <c:v>Groupe 4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Data!$H$13:$H$15</c:f>
              <c:strCache>
                <c:ptCount val="3"/>
                <c:pt idx="0">
                  <c:v>Annual Energy Production (GWh)</c:v>
                </c:pt>
                <c:pt idx="1">
                  <c:v>Average cost (EUR/KWh)</c:v>
                </c:pt>
                <c:pt idx="2">
                  <c:v>Average CFP (g C02 eq/KWh)</c:v>
                </c:pt>
              </c:strCache>
            </c:strRef>
          </c:cat>
          <c:val>
            <c:numRef>
              <c:f>Data!$M$13:$M$15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0-40E2-B5EE-F369194DD61B}"/>
            </c:ext>
          </c:extLst>
        </c:ser>
        <c:ser>
          <c:idx val="5"/>
          <c:order val="5"/>
          <c:tx>
            <c:strRef>
              <c:f>Data!$N$12</c:f>
              <c:strCache>
                <c:ptCount val="1"/>
                <c:pt idx="0">
                  <c:v>Groupe 5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Data!$H$13:$H$15</c:f>
              <c:strCache>
                <c:ptCount val="3"/>
                <c:pt idx="0">
                  <c:v>Annual Energy Production (GWh)</c:v>
                </c:pt>
                <c:pt idx="1">
                  <c:v>Average cost (EUR/KWh)</c:v>
                </c:pt>
                <c:pt idx="2">
                  <c:v>Average CFP (g C02 eq/KWh)</c:v>
                </c:pt>
              </c:strCache>
            </c:strRef>
          </c:cat>
          <c:val>
            <c:numRef>
              <c:f>Data!$N$13:$N$15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8B-43E3-BB82-E1CD15C0F65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40184384"/>
        <c:axId val="240185696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strCache>
                      <c:ptCount val="1"/>
                      <c:pt idx="0">
                        <c:v>Group 6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Data!$H$13:$H$15</c15:sqref>
                        </c15:formulaRef>
                      </c:ext>
                    </c:extLst>
                    <c:strCache>
                      <c:ptCount val="3"/>
                      <c:pt idx="0">
                        <c:v>Annual Energy Production (GWh)</c:v>
                      </c:pt>
                      <c:pt idx="1">
                        <c:v>Average cost (EUR/KWh)</c:v>
                      </c:pt>
                      <c:pt idx="2">
                        <c:v>Average CFP (g C02 eq/KWh)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67500</c:v>
                      </c:pt>
                      <c:pt idx="1">
                        <c:v>101459.25925925926</c:v>
                      </c:pt>
                      <c:pt idx="2">
                        <c:v>342637.03703703702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778-4EC7-B4BD-B9DB433A590C}"/>
                  </c:ext>
                </c:extLst>
              </c15:ser>
            </c15:filteredBarSeries>
          </c:ext>
        </c:extLst>
      </c:barChart>
      <c:catAx>
        <c:axId val="24018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1" i="0" u="none" strike="noStrike" kern="1200" cap="non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185696"/>
        <c:crosses val="autoZero"/>
        <c:auto val="1"/>
        <c:lblAlgn val="ctr"/>
        <c:lblOffset val="100"/>
        <c:noMultiLvlLbl val="0"/>
      </c:catAx>
      <c:valAx>
        <c:axId val="2401856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4018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0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All groups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Data!$I$12</c:f>
              <c:strCache>
                <c:ptCount val="1"/>
                <c:pt idx="0">
                  <c:v>Reference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Data!$H$14</c:f>
              <c:strCache>
                <c:ptCount val="1"/>
                <c:pt idx="0">
                  <c:v>Average cost (EUR/KWh)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Data!$I$13:$I$15</c15:sqref>
                  </c15:fullRef>
                </c:ext>
              </c:extLst>
              <c:f>Data!$I$14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1-4E92-90A2-6198636C51F4}"/>
            </c:ext>
          </c:extLst>
        </c:ser>
        <c:ser>
          <c:idx val="1"/>
          <c:order val="1"/>
          <c:tx>
            <c:strRef>
              <c:f>Data!$J$12</c:f>
              <c:strCache>
                <c:ptCount val="1"/>
                <c:pt idx="0">
                  <c:v>Groupe 1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Data!$H$14</c:f>
              <c:strCache>
                <c:ptCount val="1"/>
                <c:pt idx="0">
                  <c:v>Average cost (EUR/KWh)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Data!$J$13:$J$15</c15:sqref>
                  </c15:fullRef>
                </c:ext>
              </c:extLst>
              <c:f>Data!$J$14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F1-4E92-90A2-6198636C51F4}"/>
            </c:ext>
          </c:extLst>
        </c:ser>
        <c:ser>
          <c:idx val="2"/>
          <c:order val="2"/>
          <c:tx>
            <c:strRef>
              <c:f>Data!$K$12</c:f>
              <c:strCache>
                <c:ptCount val="1"/>
                <c:pt idx="0">
                  <c:v>Groupe 2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Data!$H$14</c:f>
              <c:strCache>
                <c:ptCount val="1"/>
                <c:pt idx="0">
                  <c:v>Average cost (EUR/KWh)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Data!$K$13:$K$15</c15:sqref>
                  </c15:fullRef>
                </c:ext>
              </c:extLst>
              <c:f>Data!$K$14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F1-4E92-90A2-6198636C51F4}"/>
            </c:ext>
          </c:extLst>
        </c:ser>
        <c:ser>
          <c:idx val="3"/>
          <c:order val="3"/>
          <c:tx>
            <c:strRef>
              <c:f>Data!$L$12</c:f>
              <c:strCache>
                <c:ptCount val="1"/>
                <c:pt idx="0">
                  <c:v>Groupe 3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Data!$H$14</c:f>
              <c:strCache>
                <c:ptCount val="1"/>
                <c:pt idx="0">
                  <c:v>Average cost (EUR/KWh)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Data!$L$13:$L$15</c15:sqref>
                  </c15:fullRef>
                </c:ext>
              </c:extLst>
              <c:f>Data!$L$14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F1-4E92-90A2-6198636C51F4}"/>
            </c:ext>
          </c:extLst>
        </c:ser>
        <c:ser>
          <c:idx val="4"/>
          <c:order val="4"/>
          <c:tx>
            <c:strRef>
              <c:f>Data!$M$12</c:f>
              <c:strCache>
                <c:ptCount val="1"/>
                <c:pt idx="0">
                  <c:v>Groupe 4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Data!$H$14</c:f>
              <c:strCache>
                <c:ptCount val="1"/>
                <c:pt idx="0">
                  <c:v>Average cost (EUR/KWh)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Data!$M$13:$M$15</c15:sqref>
                  </c15:fullRef>
                </c:ext>
              </c:extLst>
              <c:f>Data!$M$14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F1-4E92-90A2-6198636C51F4}"/>
            </c:ext>
          </c:extLst>
        </c:ser>
        <c:ser>
          <c:idx val="5"/>
          <c:order val="5"/>
          <c:tx>
            <c:strRef>
              <c:f>Data!$N$12</c:f>
              <c:strCache>
                <c:ptCount val="1"/>
                <c:pt idx="0">
                  <c:v>Groupe 5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Data!$H$14</c:f>
              <c:strCache>
                <c:ptCount val="1"/>
                <c:pt idx="0">
                  <c:v>Average cost (EUR/KWh)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Data!$N$13:$N$15</c15:sqref>
                  </c15:fullRef>
                </c:ext>
              </c:extLst>
              <c:f>Data!$N$14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4F-496D-B62C-EFA3CF06A95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40184384"/>
        <c:axId val="240185696"/>
      </c:barChart>
      <c:catAx>
        <c:axId val="24018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1" i="0" u="none" strike="noStrike" kern="1200" cap="non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185696"/>
        <c:crosses val="autoZero"/>
        <c:auto val="1"/>
        <c:lblAlgn val="ctr"/>
        <c:lblOffset val="100"/>
        <c:noMultiLvlLbl val="0"/>
      </c:catAx>
      <c:valAx>
        <c:axId val="2401856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4018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0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All groups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Data!$I$12</c:f>
              <c:strCache>
                <c:ptCount val="1"/>
                <c:pt idx="0">
                  <c:v>Reference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Data!$H$15</c:f>
              <c:strCache>
                <c:ptCount val="1"/>
                <c:pt idx="0">
                  <c:v>Average CFP (g C02 eq/KWh)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Data!$I$13:$I$15</c15:sqref>
                  </c15:fullRef>
                </c:ext>
              </c:extLst>
              <c:f>Data!$I$15</c:f>
              <c:numCache>
                <c:formatCode>#,##0</c:formatCode>
                <c:ptCount val="1"/>
                <c:pt idx="0">
                  <c:v>144.14583333333334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9-4F3A-9CEA-E2403BBD9702}"/>
            </c:ext>
          </c:extLst>
        </c:ser>
        <c:ser>
          <c:idx val="1"/>
          <c:order val="1"/>
          <c:tx>
            <c:strRef>
              <c:f>Data!$J$12</c:f>
              <c:strCache>
                <c:ptCount val="1"/>
                <c:pt idx="0">
                  <c:v>Groupe 1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Data!$H$15</c:f>
              <c:strCache>
                <c:ptCount val="1"/>
                <c:pt idx="0">
                  <c:v>Average CFP (g C02 eq/KWh)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Data!$J$13:$J$15</c15:sqref>
                  </c15:fullRef>
                </c:ext>
              </c:extLst>
              <c:f>Data!$J$15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9-4F3A-9CEA-E2403BBD9702}"/>
            </c:ext>
          </c:extLst>
        </c:ser>
        <c:ser>
          <c:idx val="2"/>
          <c:order val="2"/>
          <c:tx>
            <c:strRef>
              <c:f>Data!$K$12</c:f>
              <c:strCache>
                <c:ptCount val="1"/>
                <c:pt idx="0">
                  <c:v>Groupe 2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Data!$H$15</c:f>
              <c:strCache>
                <c:ptCount val="1"/>
                <c:pt idx="0">
                  <c:v>Average CFP (g C02 eq/KWh)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Data!$K$13:$K$15</c15:sqref>
                  </c15:fullRef>
                </c:ext>
              </c:extLst>
              <c:f>Data!$K$15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9-4F3A-9CEA-E2403BBD9702}"/>
            </c:ext>
          </c:extLst>
        </c:ser>
        <c:ser>
          <c:idx val="3"/>
          <c:order val="3"/>
          <c:tx>
            <c:strRef>
              <c:f>Data!$L$12</c:f>
              <c:strCache>
                <c:ptCount val="1"/>
                <c:pt idx="0">
                  <c:v>Groupe 3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Data!$H$15</c:f>
              <c:strCache>
                <c:ptCount val="1"/>
                <c:pt idx="0">
                  <c:v>Average CFP (g C02 eq/KWh)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Data!$L$13:$L$15</c15:sqref>
                  </c15:fullRef>
                </c:ext>
              </c:extLst>
              <c:f>Data!$L$15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39-4F3A-9CEA-E2403BBD9702}"/>
            </c:ext>
          </c:extLst>
        </c:ser>
        <c:ser>
          <c:idx val="4"/>
          <c:order val="4"/>
          <c:tx>
            <c:strRef>
              <c:f>Data!$M$12</c:f>
              <c:strCache>
                <c:ptCount val="1"/>
                <c:pt idx="0">
                  <c:v>Groupe 4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Data!$H$15</c:f>
              <c:strCache>
                <c:ptCount val="1"/>
                <c:pt idx="0">
                  <c:v>Average CFP (g C02 eq/KWh)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Data!$M$13:$M$15</c15:sqref>
                  </c15:fullRef>
                </c:ext>
              </c:extLst>
              <c:f>Data!$M$15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39-4F3A-9CEA-E2403BBD9702}"/>
            </c:ext>
          </c:extLst>
        </c:ser>
        <c:ser>
          <c:idx val="5"/>
          <c:order val="5"/>
          <c:tx>
            <c:strRef>
              <c:f>Data!$N$12</c:f>
              <c:strCache>
                <c:ptCount val="1"/>
                <c:pt idx="0">
                  <c:v>Groupe 5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Data!$H$15</c:f>
              <c:strCache>
                <c:ptCount val="1"/>
                <c:pt idx="0">
                  <c:v>Average CFP (g C02 eq/KWh)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Data!$N$13:$N$15</c15:sqref>
                  </c15:fullRef>
                </c:ext>
              </c:extLst>
              <c:f>Data!$N$15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39-4F3A-9CEA-E2403BBD970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40184384"/>
        <c:axId val="240185696"/>
      </c:barChart>
      <c:catAx>
        <c:axId val="24018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1" i="0" u="none" strike="noStrike" kern="1200" cap="non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185696"/>
        <c:crosses val="autoZero"/>
        <c:auto val="1"/>
        <c:lblAlgn val="ctr"/>
        <c:lblOffset val="100"/>
        <c:noMultiLvlLbl val="0"/>
      </c:catAx>
      <c:valAx>
        <c:axId val="2401856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4018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0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Energy - Renewable Energy - production / year (GWh)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449436687558159E-2"/>
          <c:y val="0.13144594082016003"/>
          <c:w val="0.94910112662488366"/>
          <c:h val="0.785697104959615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Data!$H$13</c:f>
              <c:strCache>
                <c:ptCount val="1"/>
                <c:pt idx="0">
                  <c:v>Annual Energy Production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Data!$I$12:$N$12</c:f>
              <c:strCache>
                <c:ptCount val="6"/>
                <c:pt idx="0">
                  <c:v>Reference</c:v>
                </c:pt>
                <c:pt idx="1">
                  <c:v>Groupe 1</c:v>
                </c:pt>
                <c:pt idx="2">
                  <c:v>Groupe 2</c:v>
                </c:pt>
                <c:pt idx="3">
                  <c:v>Groupe 3</c:v>
                </c:pt>
                <c:pt idx="4">
                  <c:v>Groupe 4</c:v>
                </c:pt>
                <c:pt idx="5">
                  <c:v>Groupe 5</c:v>
                </c:pt>
              </c:strCache>
            </c:strRef>
          </c:cat>
          <c:val>
            <c:numRef>
              <c:f>Data!$I$13:$N$13</c:f>
              <c:numCache>
                <c:formatCode>#,##0</c:formatCode>
                <c:ptCount val="6"/>
                <c:pt idx="0">
                  <c:v>96000000000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7-4B0E-A01C-9389246A7505}"/>
            </c:ext>
          </c:extLst>
        </c:ser>
        <c:ser>
          <c:idx val="1"/>
          <c:order val="1"/>
          <c:tx>
            <c:strRef>
              <c:f>Data!$H$18</c:f>
              <c:strCache>
                <c:ptCount val="1"/>
                <c:pt idx="0">
                  <c:v>Annual renewable Production (GWh)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Data!$I$12:$N$12</c:f>
              <c:strCache>
                <c:ptCount val="6"/>
                <c:pt idx="0">
                  <c:v>Reference</c:v>
                </c:pt>
                <c:pt idx="1">
                  <c:v>Groupe 1</c:v>
                </c:pt>
                <c:pt idx="2">
                  <c:v>Groupe 2</c:v>
                </c:pt>
                <c:pt idx="3">
                  <c:v>Groupe 3</c:v>
                </c:pt>
                <c:pt idx="4">
                  <c:v>Groupe 4</c:v>
                </c:pt>
                <c:pt idx="5">
                  <c:v>Groupe 5</c:v>
                </c:pt>
              </c:strCache>
            </c:strRef>
          </c:cat>
          <c:val>
            <c:numRef>
              <c:f>Data!$I$18:$N$18</c:f>
              <c:numCache>
                <c:formatCode>#,##0</c:formatCode>
                <c:ptCount val="6"/>
                <c:pt idx="0">
                  <c:v>23000000000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7-4B0E-A01C-9389246A7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0812704"/>
        <c:axId val="450838424"/>
        <c:axId val="0"/>
      </c:bar3DChart>
      <c:catAx>
        <c:axId val="33081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838424"/>
        <c:crosses val="autoZero"/>
        <c:auto val="1"/>
        <c:lblAlgn val="ctr"/>
        <c:lblOffset val="100"/>
        <c:noMultiLvlLbl val="0"/>
      </c:catAx>
      <c:valAx>
        <c:axId val="45083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81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148032838357091"/>
          <c:y val="9.1642572634945602E-2"/>
          <c:w val="0.3879145560183917"/>
          <c:h val="0.123190295214447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20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2B-41E3-A84D-075F3CA4370B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7C6-4F50-928C-25011F7EFD0C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97C6-4F50-928C-25011F7EFD0C}"/>
              </c:ext>
            </c:extLst>
          </c:dPt>
          <c:dPt>
            <c:idx val="3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97C6-4F50-928C-25011F7EFD0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7C6-4F50-928C-25011F7EFD0C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97C6-4F50-928C-25011F7EFD0C}"/>
              </c:ext>
            </c:extLst>
          </c:dPt>
          <c:dPt>
            <c:idx val="6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97C6-4F50-928C-25011F7EFD0C}"/>
              </c:ext>
            </c:extLst>
          </c:dPt>
          <c:dPt>
            <c:idx val="7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7C6-4F50-928C-25011F7EFD0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B2B-41E3-A84D-075F3CA4370B}"/>
              </c:ext>
            </c:extLst>
          </c:dPt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Data!$H$21:$H$29</c15:sqref>
                  </c15:fullRef>
                </c:ext>
              </c:extLst>
              <c:f>(Data!$H$21:$H$27,Data!$H$29)</c:f>
              <c:strCache>
                <c:ptCount val="8"/>
                <c:pt idx="0">
                  <c:v>Area required</c:v>
                </c:pt>
                <c:pt idx="1">
                  <c:v>Reference</c:v>
                </c:pt>
                <c:pt idx="2">
                  <c:v>Group 1</c:v>
                </c:pt>
                <c:pt idx="3">
                  <c:v>Group 2</c:v>
                </c:pt>
                <c:pt idx="4">
                  <c:v>Group 3</c:v>
                </c:pt>
                <c:pt idx="5">
                  <c:v>Group 4</c:v>
                </c:pt>
                <c:pt idx="6">
                  <c:v>Group 5</c:v>
                </c:pt>
                <c:pt idx="7">
                  <c:v>Belgium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Data!$I$21:$I$29</c15:sqref>
                  </c15:fullRef>
                </c:ext>
              </c:extLst>
              <c:f>(Data!$I$21:$I$27,Data!$I$29)</c:f>
              <c:numCache>
                <c:formatCode>#,##0</c:formatCode>
                <c:ptCount val="8"/>
                <c:pt idx="1">
                  <c:v>755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30688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97C6-4F50-928C-25011F7EFD0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6B2B-41E3-A84D-075F3CA4370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6B2B-41E3-A84D-075F3CA4370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9-6B2B-41E3-A84D-075F3CA4370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6B2B-41E3-A84D-075F3CA4370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6B2B-41E3-A84D-075F3CA4370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F-6B2B-41E3-A84D-075F3CA4370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1-6B2B-41E3-A84D-075F3CA4370B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5-6B2B-41E3-A84D-075F3CA4370B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7-6B2B-41E3-A84D-075F3CA4370B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Data!$H$21:$H$29</c15:sqref>
                        </c15:fullRef>
                        <c15:formulaRef>
                          <c15:sqref>(Data!$H$21:$H$27,Data!$H$29)</c15:sqref>
                        </c15:formulaRef>
                      </c:ext>
                    </c:extLst>
                    <c:strCache>
                      <c:ptCount val="8"/>
                      <c:pt idx="0">
                        <c:v>Area required</c:v>
                      </c:pt>
                      <c:pt idx="1">
                        <c:v>Reference</c:v>
                      </c:pt>
                      <c:pt idx="2">
                        <c:v>Group 1</c:v>
                      </c:pt>
                      <c:pt idx="3">
                        <c:v>Group 2</c:v>
                      </c:pt>
                      <c:pt idx="4">
                        <c:v>Group 3</c:v>
                      </c:pt>
                      <c:pt idx="5">
                        <c:v>Group 4</c:v>
                      </c:pt>
                      <c:pt idx="6">
                        <c:v>Group 5</c:v>
                      </c:pt>
                      <c:pt idx="7">
                        <c:v>Belgium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Data!$J$21:$J$29</c15:sqref>
                        </c15:fullRef>
                        <c15:formulaRef>
                          <c15:sqref>(Data!$J$21:$J$27,Data!$J$29)</c15:sqref>
                        </c15:formulaRef>
                      </c:ext>
                    </c:extLst>
                    <c:numCache>
                      <c:formatCode>0.00%</c:formatCode>
                      <c:ptCount val="8"/>
                      <c:pt idx="1">
                        <c:v>2.4602450469238792E-2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1-97C6-4F50-928C-25011F7EFD0C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txData>
          <cx:v>Surface area required (km²)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2000" b="1" i="0" u="none" strike="noStrike" kern="1200" cap="all" spc="5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n-GB" sz="2000" b="1" i="0" u="none" strike="noStrike" kern="1200" cap="all" spc="5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Surface area required (km²)</a:t>
          </a:r>
        </a:p>
      </cx:txPr>
    </cx:title>
    <cx:plotArea>
      <cx:plotAreaRegion>
        <cx:series layoutId="treemap" uniqueId="{C4A15D2A-C944-4BA9-863D-A81EB8DE90FD}">
          <cx:dataPt idx="6">
            <cx:spPr>
              <a:solidFill>
                <a:srgbClr val="C00000"/>
              </a:solidFill>
              <a:ln>
                <a:solidFill>
                  <a:schemeClr val="bg1"/>
                </a:solidFill>
              </a:ln>
            </cx:spPr>
          </cx:dataPt>
          <cx:dataPt idx="7">
            <cx:spPr>
              <a:solidFill>
                <a:srgbClr val="7030A0"/>
              </a:solidFill>
            </cx:spPr>
          </cx:dataPt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2000" b="0" i="0" baseline="0">
                    <a:solidFill>
                      <a:srgbClr val="FFFFFF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IE" sz="2000" baseline="0"/>
              </a:p>
            </cx:txPr>
            <cx:visibility seriesName="0" categoryName="1" value="0"/>
          </cx:dataLabels>
          <cx:dataId val="0"/>
          <cx:layoutPr/>
        </cx:series>
      </cx:plotAreaRegion>
    </cx:plotArea>
    <cx:legend pos="r" align="ctr" overlay="0">
      <cx:txPr>
        <a:bodyPr vertOverflow="overflow" horzOverflow="overflow" wrap="square" lIns="0" tIns="0" rIns="0" bIns="0"/>
        <a:lstStyle/>
        <a:p>
          <a:pPr algn="ctr" rtl="0">
            <a:defRPr sz="2000" b="0" i="0" baseline="0">
              <a:solidFill>
                <a:srgbClr val="44546A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IE" sz="2000" baseline="0"/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3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2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2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2"/>
    </cs:fontRef>
  </cs:dropLine>
  <cs:errorBar>
    <cs:lnRef idx="0"/>
    <cs:fillRef idx="0"/>
    <cs:effectRef idx="0"/>
    <cs:fontRef idx="minor">
      <a:schemeClr val="tx2"/>
    </cs:fontRef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</cs:hiLoLine>
  <cs:leaderLine>
    <cs:lnRef idx="0"/>
    <cs:fillRef idx="0"/>
    <cs:effectRef idx="0"/>
    <cs:fontRef idx="minor">
      <a:schemeClr val="tx2"/>
    </cs:fontRef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2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2"/>
    </cs:fontRef>
    <cs:defRPr sz="9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5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607480</xdr:colOff>
      <xdr:row>1</xdr:row>
      <xdr:rowOff>0</xdr:rowOff>
    </xdr:from>
    <xdr:to>
      <xdr:col>37</xdr:col>
      <xdr:colOff>148166</xdr:colOff>
      <xdr:row>53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372533</xdr:colOff>
      <xdr:row>79</xdr:row>
      <xdr:rowOff>169333</xdr:rowOff>
    </xdr:from>
    <xdr:to>
      <xdr:col>23</xdr:col>
      <xdr:colOff>389466</xdr:colOff>
      <xdr:row>118</xdr:row>
      <xdr:rowOff>125942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7C77A5A-994A-433D-9B68-D05E3AA8F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355600</xdr:colOff>
      <xdr:row>121</xdr:row>
      <xdr:rowOff>0</xdr:rowOff>
    </xdr:from>
    <xdr:to>
      <xdr:col>23</xdr:col>
      <xdr:colOff>372533</xdr:colOff>
      <xdr:row>159</xdr:row>
      <xdr:rowOff>142876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81FBF2E-15B1-4084-BD94-D1CA18D37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23</xdr:col>
      <xdr:colOff>64420</xdr:colOff>
      <xdr:row>35</xdr:row>
      <xdr:rowOff>128841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529318</xdr:colOff>
      <xdr:row>1</xdr:row>
      <xdr:rowOff>11339</xdr:rowOff>
    </xdr:from>
    <xdr:to>
      <xdr:col>23</xdr:col>
      <xdr:colOff>294821</xdr:colOff>
      <xdr:row>39</xdr:row>
      <xdr:rowOff>56697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0</xdr:col>
      <xdr:colOff>402888</xdr:colOff>
      <xdr:row>41</xdr:row>
      <xdr:rowOff>131103</xdr:rowOff>
    </xdr:from>
    <xdr:to>
      <xdr:col>23</xdr:col>
      <xdr:colOff>244534</xdr:colOff>
      <xdr:row>75</xdr:row>
      <xdr:rowOff>96631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23</xdr:col>
      <xdr:colOff>235565</xdr:colOff>
      <xdr:row>41</xdr:row>
      <xdr:rowOff>133146</xdr:rowOff>
    </xdr:from>
    <xdr:to>
      <xdr:col>37</xdr:col>
      <xdr:colOff>353525</xdr:colOff>
      <xdr:row>75</xdr:row>
      <xdr:rowOff>122903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69436" y="7691694"/>
          <a:ext cx="8721186" cy="6257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zoomScale="74" zoomScaleNormal="74" workbookViewId="0">
      <selection activeCell="D9" sqref="D9"/>
    </sheetView>
  </sheetViews>
  <sheetFormatPr defaultRowHeight="14.5" x14ac:dyDescent="0.35"/>
  <cols>
    <col min="1" max="1" width="27" customWidth="1"/>
    <col min="2" max="4" width="7.1796875" customWidth="1"/>
    <col min="5" max="7" width="6.81640625" customWidth="1"/>
    <col min="8" max="8" width="34.453125" customWidth="1"/>
    <col min="9" max="14" width="9.54296875" customWidth="1"/>
    <col min="15" max="15" width="29.453125" customWidth="1"/>
    <col min="19" max="19" width="10.1796875" bestFit="1" customWidth="1"/>
  </cols>
  <sheetData>
    <row r="1" spans="1:20" ht="24" customHeight="1" x14ac:dyDescent="0.35"/>
    <row r="2" spans="1:20" ht="43.5" x14ac:dyDescent="0.35">
      <c r="A2" s="28" t="s">
        <v>15</v>
      </c>
      <c r="B2" s="16" t="s">
        <v>31</v>
      </c>
      <c r="C2" s="16" t="s">
        <v>32</v>
      </c>
      <c r="D2" s="16" t="s">
        <v>40</v>
      </c>
      <c r="E2" s="17" t="s">
        <v>16</v>
      </c>
      <c r="F2" s="17" t="s">
        <v>17</v>
      </c>
      <c r="G2" s="17" t="s">
        <v>14</v>
      </c>
      <c r="I2" s="21" t="s">
        <v>19</v>
      </c>
      <c r="J2" s="15" t="s">
        <v>24</v>
      </c>
      <c r="K2" s="20" t="s">
        <v>25</v>
      </c>
      <c r="L2" s="13" t="s">
        <v>26</v>
      </c>
      <c r="M2" s="14" t="s">
        <v>27</v>
      </c>
      <c r="N2" s="22" t="s">
        <v>28</v>
      </c>
    </row>
    <row r="3" spans="1:20" ht="20.25" customHeight="1" x14ac:dyDescent="0.4">
      <c r="A3" s="2" t="s">
        <v>0</v>
      </c>
      <c r="B3">
        <v>7000000000</v>
      </c>
      <c r="C3" t="s">
        <v>38</v>
      </c>
      <c r="D3">
        <v>12</v>
      </c>
      <c r="E3">
        <v>6</v>
      </c>
      <c r="F3">
        <v>0</v>
      </c>
      <c r="G3">
        <v>0</v>
      </c>
      <c r="H3" s="2" t="s">
        <v>0</v>
      </c>
      <c r="I3" s="1">
        <v>7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2" t="s">
        <v>0</v>
      </c>
      <c r="P3" s="8"/>
      <c r="Q3" s="8"/>
      <c r="R3" s="8"/>
      <c r="S3" s="8"/>
      <c r="T3" s="8"/>
    </row>
    <row r="4" spans="1:20" ht="20.25" customHeight="1" x14ac:dyDescent="0.35">
      <c r="A4" s="3" t="s">
        <v>1</v>
      </c>
      <c r="B4">
        <v>1000000000</v>
      </c>
      <c r="C4" t="s">
        <v>34</v>
      </c>
      <c r="D4">
        <v>11</v>
      </c>
      <c r="E4">
        <v>2</v>
      </c>
      <c r="F4">
        <v>75</v>
      </c>
      <c r="G4">
        <v>1</v>
      </c>
      <c r="H4" s="3" t="s">
        <v>1</v>
      </c>
      <c r="I4" s="1">
        <v>4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3" t="s">
        <v>1</v>
      </c>
      <c r="P4" s="7"/>
      <c r="Q4" s="7"/>
      <c r="R4" s="7"/>
      <c r="S4" s="7"/>
      <c r="T4" s="7"/>
    </row>
    <row r="5" spans="1:20" ht="20.25" customHeight="1" x14ac:dyDescent="0.4">
      <c r="A5" s="4" t="s">
        <v>2</v>
      </c>
      <c r="B5">
        <v>1000000000</v>
      </c>
      <c r="C5" t="s">
        <v>33</v>
      </c>
      <c r="D5">
        <v>12</v>
      </c>
      <c r="E5">
        <v>2</v>
      </c>
      <c r="F5">
        <v>55</v>
      </c>
      <c r="G5">
        <v>1</v>
      </c>
      <c r="H5" s="4" t="s">
        <v>2</v>
      </c>
      <c r="I5" s="1">
        <v>7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4" t="s">
        <v>2</v>
      </c>
      <c r="P5" s="7"/>
      <c r="Q5" s="7"/>
      <c r="R5" s="7"/>
      <c r="S5" s="7"/>
      <c r="T5" s="7"/>
    </row>
    <row r="6" spans="1:20" ht="20.25" customHeight="1" x14ac:dyDescent="0.4">
      <c r="A6" s="4" t="s">
        <v>3</v>
      </c>
      <c r="B6">
        <v>1000000000</v>
      </c>
      <c r="C6" t="s">
        <v>35</v>
      </c>
      <c r="D6">
        <v>45</v>
      </c>
      <c r="E6">
        <v>1</v>
      </c>
      <c r="F6">
        <v>10</v>
      </c>
      <c r="G6">
        <v>1</v>
      </c>
      <c r="H6" s="4" t="s">
        <v>3</v>
      </c>
      <c r="I6" s="1">
        <v>7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4" t="s">
        <v>3</v>
      </c>
      <c r="P6" s="7"/>
      <c r="Q6" s="7"/>
      <c r="R6" s="7"/>
      <c r="S6" s="7"/>
      <c r="T6" s="7"/>
    </row>
    <row r="7" spans="1:20" ht="20.25" customHeight="1" x14ac:dyDescent="0.4">
      <c r="A7" s="4" t="s">
        <v>4</v>
      </c>
      <c r="B7">
        <v>500000000</v>
      </c>
      <c r="C7" t="s">
        <v>36</v>
      </c>
      <c r="D7">
        <v>24</v>
      </c>
      <c r="E7">
        <v>5</v>
      </c>
      <c r="F7">
        <v>0</v>
      </c>
      <c r="G7">
        <v>1</v>
      </c>
      <c r="H7" s="4" t="s">
        <v>4</v>
      </c>
      <c r="I7" s="1">
        <v>1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4" t="s">
        <v>4</v>
      </c>
      <c r="P7" s="7"/>
      <c r="Q7" s="7"/>
      <c r="R7" s="7"/>
      <c r="S7" s="7"/>
      <c r="T7" s="7"/>
    </row>
    <row r="8" spans="1:20" ht="20.25" customHeight="1" x14ac:dyDescent="0.35">
      <c r="A8" s="3" t="s">
        <v>5</v>
      </c>
      <c r="B8">
        <v>4500000000</v>
      </c>
      <c r="C8" t="s">
        <v>37</v>
      </c>
      <c r="D8">
        <v>230</v>
      </c>
      <c r="E8">
        <v>2</v>
      </c>
      <c r="F8">
        <v>0</v>
      </c>
      <c r="G8">
        <v>1</v>
      </c>
      <c r="H8" s="3" t="s">
        <v>5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3" t="s">
        <v>5</v>
      </c>
    </row>
    <row r="9" spans="1:20" ht="20.25" customHeight="1" x14ac:dyDescent="0.4">
      <c r="A9" s="5" t="s">
        <v>30</v>
      </c>
      <c r="B9">
        <v>6000000000</v>
      </c>
      <c r="C9" t="s">
        <v>39</v>
      </c>
      <c r="D9">
        <v>490</v>
      </c>
      <c r="E9">
        <v>3</v>
      </c>
      <c r="F9">
        <v>0</v>
      </c>
      <c r="G9">
        <v>0</v>
      </c>
      <c r="H9" s="5" t="s">
        <v>29</v>
      </c>
      <c r="I9" s="1">
        <v>4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5" t="s">
        <v>29</v>
      </c>
      <c r="P9" s="8"/>
      <c r="Q9" s="8"/>
      <c r="R9" s="8"/>
      <c r="S9" s="8"/>
      <c r="T9" s="8"/>
    </row>
    <row r="10" spans="1:20" x14ac:dyDescent="0.35">
      <c r="I10" s="10">
        <f>SUM(I3:I9)</f>
        <v>31</v>
      </c>
      <c r="J10" s="10">
        <f t="shared" ref="J10" si="0">SUM(J3:J9)</f>
        <v>0</v>
      </c>
      <c r="K10" s="10">
        <f t="shared" ref="K10:N10" si="1">SUM(K3:K9)</f>
        <v>0</v>
      </c>
      <c r="L10" s="10">
        <f t="shared" si="1"/>
        <v>0</v>
      </c>
      <c r="M10" s="10">
        <f t="shared" si="1"/>
        <v>0</v>
      </c>
      <c r="N10" s="10">
        <f t="shared" si="1"/>
        <v>0</v>
      </c>
      <c r="O10" s="8"/>
      <c r="P10" s="7"/>
      <c r="Q10" s="7"/>
      <c r="R10" s="7"/>
      <c r="S10" s="7"/>
      <c r="T10" s="7"/>
    </row>
    <row r="11" spans="1:20" x14ac:dyDescent="0.35">
      <c r="O11" s="8"/>
      <c r="P11" s="7"/>
      <c r="Q11" s="7"/>
      <c r="R11" s="7"/>
      <c r="S11" s="7"/>
      <c r="T11" s="7"/>
    </row>
    <row r="12" spans="1:20" x14ac:dyDescent="0.35">
      <c r="I12" s="21" t="s">
        <v>19</v>
      </c>
      <c r="J12" s="15" t="s">
        <v>24</v>
      </c>
      <c r="K12" s="20" t="s">
        <v>25</v>
      </c>
      <c r="L12" s="13" t="s">
        <v>26</v>
      </c>
      <c r="M12" s="14" t="s">
        <v>27</v>
      </c>
      <c r="N12" s="22" t="s">
        <v>28</v>
      </c>
      <c r="O12" s="25" t="s">
        <v>23</v>
      </c>
      <c r="P12" s="7"/>
      <c r="R12" s="10"/>
      <c r="S12" s="10"/>
      <c r="T12" s="10"/>
    </row>
    <row r="13" spans="1:20" x14ac:dyDescent="0.35">
      <c r="H13" s="12" t="s">
        <v>20</v>
      </c>
      <c r="I13" s="9">
        <f>SUMPRODUCT($B$3:$B$9,I$3:I$9)</f>
        <v>96000000000</v>
      </c>
      <c r="J13" s="9">
        <f t="shared" ref="J13:N13" si="2">SUMPRODUCT($B$3:$B$9,J$3:J$9)</f>
        <v>0</v>
      </c>
      <c r="K13" s="9">
        <f t="shared" si="2"/>
        <v>0</v>
      </c>
      <c r="L13" s="9">
        <f t="shared" si="2"/>
        <v>0</v>
      </c>
      <c r="M13" s="9">
        <f t="shared" si="2"/>
        <v>0</v>
      </c>
      <c r="N13" s="9">
        <f t="shared" si="2"/>
        <v>0</v>
      </c>
      <c r="O13" s="26">
        <f t="shared" ref="O13:O18" si="3">AVERAGE(J13:N13)</f>
        <v>0</v>
      </c>
    </row>
    <row r="14" spans="1:20" x14ac:dyDescent="0.35">
      <c r="H14" s="12" t="s">
        <v>41</v>
      </c>
      <c r="I14" s="9">
        <f>SUMPRODUCT($C$3:$C$9,$B$3:$B$9,I$3:I$9)/I$13</f>
        <v>0</v>
      </c>
      <c r="J14" s="9" t="e">
        <f t="shared" ref="J14:N14" si="4">SUMPRODUCT($C$3:$C$9,$B$3:$B$9,J$3:J$9)/J$13</f>
        <v>#DIV/0!</v>
      </c>
      <c r="K14" s="9" t="e">
        <f t="shared" si="4"/>
        <v>#DIV/0!</v>
      </c>
      <c r="L14" s="9" t="e">
        <f t="shared" si="4"/>
        <v>#DIV/0!</v>
      </c>
      <c r="M14" s="9" t="e">
        <f t="shared" si="4"/>
        <v>#DIV/0!</v>
      </c>
      <c r="N14" s="9" t="e">
        <f t="shared" si="4"/>
        <v>#DIV/0!</v>
      </c>
      <c r="O14" s="26" t="e">
        <f t="shared" si="3"/>
        <v>#DIV/0!</v>
      </c>
    </row>
    <row r="15" spans="1:20" x14ac:dyDescent="0.35">
      <c r="H15" s="12" t="s">
        <v>42</v>
      </c>
      <c r="I15" s="9">
        <f>SUMPRODUCT($D$3:$D$9,$B$3:$B$9,I$3:I$9)/I$13</f>
        <v>144.14583333333334</v>
      </c>
      <c r="J15" s="9" t="e">
        <f t="shared" ref="J15:N15" si="5">SUMPRODUCT($D$3:$D$9,$B$3:$B$9,J$3:J$9)/J$13</f>
        <v>#DIV/0!</v>
      </c>
      <c r="K15" s="9" t="e">
        <f t="shared" si="5"/>
        <v>#DIV/0!</v>
      </c>
      <c r="L15" s="9" t="e">
        <f t="shared" si="5"/>
        <v>#DIV/0!</v>
      </c>
      <c r="M15" s="9" t="e">
        <f t="shared" si="5"/>
        <v>#DIV/0!</v>
      </c>
      <c r="N15" s="9" t="e">
        <f t="shared" si="5"/>
        <v>#DIV/0!</v>
      </c>
      <c r="O15" s="26" t="e">
        <f t="shared" si="3"/>
        <v>#DIV/0!</v>
      </c>
    </row>
    <row r="16" spans="1:20" x14ac:dyDescent="0.35">
      <c r="H16" s="12" t="s">
        <v>18</v>
      </c>
      <c r="I16" s="19">
        <f>SUMPRODUCT($E$3:$E$9,$B$3:$B$9,I$3:I$9)/I$13</f>
        <v>4.234375</v>
      </c>
      <c r="J16" s="19" t="e">
        <f t="shared" ref="J16:N16" si="6">SUMPRODUCT($E$3:$E$9,$B$3:$B$9,J$3:J$9)/J$13</f>
        <v>#DIV/0!</v>
      </c>
      <c r="K16" s="19" t="e">
        <f t="shared" si="6"/>
        <v>#DIV/0!</v>
      </c>
      <c r="L16" s="19" t="e">
        <f t="shared" si="6"/>
        <v>#DIV/0!</v>
      </c>
      <c r="M16" s="19" t="e">
        <f t="shared" si="6"/>
        <v>#DIV/0!</v>
      </c>
      <c r="N16" s="19" t="e">
        <f t="shared" si="6"/>
        <v>#DIV/0!</v>
      </c>
      <c r="O16" s="27" t="e">
        <f t="shared" si="3"/>
        <v>#DIV/0!</v>
      </c>
    </row>
    <row r="17" spans="8:15" x14ac:dyDescent="0.35">
      <c r="H17" s="12" t="s">
        <v>22</v>
      </c>
      <c r="I17" s="9">
        <f>SUMPRODUCT($F$3:$F$9,I$3:I$9)</f>
        <v>755</v>
      </c>
      <c r="J17" s="9">
        <f t="shared" ref="J17:M17" si="7">SUMPRODUCT($F$3:$F$9,J$3:J$9)</f>
        <v>0</v>
      </c>
      <c r="K17" s="9">
        <f t="shared" si="7"/>
        <v>0</v>
      </c>
      <c r="L17" s="9">
        <f t="shared" si="7"/>
        <v>0</v>
      </c>
      <c r="M17" s="9">
        <f t="shared" si="7"/>
        <v>0</v>
      </c>
      <c r="N17" s="9">
        <f>SUMPRODUCT($F$3:$F$9,N$3:N$9)</f>
        <v>0</v>
      </c>
      <c r="O17" s="26">
        <f t="shared" si="3"/>
        <v>0</v>
      </c>
    </row>
    <row r="18" spans="8:15" x14ac:dyDescent="0.35">
      <c r="H18" s="12" t="s">
        <v>21</v>
      </c>
      <c r="I18" s="9">
        <f>SUMPRODUCT($B$3:$B$9,$G$3:$G$9,I$3:I$9)</f>
        <v>23000000000</v>
      </c>
      <c r="J18" s="9">
        <f t="shared" ref="J18:M18" si="8">SUMPRODUCT($B$3:$B$9,$G$3:$G$9,J$3:J$9)</f>
        <v>0</v>
      </c>
      <c r="K18" s="9">
        <f t="shared" si="8"/>
        <v>0</v>
      </c>
      <c r="L18" s="9">
        <f t="shared" si="8"/>
        <v>0</v>
      </c>
      <c r="M18" s="9">
        <f t="shared" si="8"/>
        <v>0</v>
      </c>
      <c r="N18" s="9">
        <f>SUMPRODUCT($B$3:$B$9,$G$3:$G$9,N$3:N$9)</f>
        <v>0</v>
      </c>
      <c r="O18" s="26">
        <f t="shared" si="3"/>
        <v>0</v>
      </c>
    </row>
    <row r="19" spans="8:15" x14ac:dyDescent="0.35">
      <c r="I19" s="7"/>
      <c r="N19" s="6"/>
      <c r="O19" s="8"/>
    </row>
    <row r="20" spans="8:15" x14ac:dyDescent="0.35">
      <c r="I20" s="7"/>
      <c r="N20" s="6"/>
      <c r="O20" s="8"/>
    </row>
    <row r="21" spans="8:15" x14ac:dyDescent="0.35">
      <c r="H21" s="8" t="s">
        <v>12</v>
      </c>
      <c r="O21" s="8"/>
    </row>
    <row r="22" spans="8:15" x14ac:dyDescent="0.35">
      <c r="H22" s="8" t="s">
        <v>19</v>
      </c>
      <c r="I22" s="7">
        <f>I17</f>
        <v>755</v>
      </c>
      <c r="J22" s="11">
        <f t="shared" ref="J22:J29" si="9">I22/I$29</f>
        <v>2.4602450469238792E-2</v>
      </c>
    </row>
    <row r="23" spans="8:15" x14ac:dyDescent="0.35">
      <c r="H23" t="s">
        <v>6</v>
      </c>
      <c r="I23" s="7">
        <f>J17</f>
        <v>0</v>
      </c>
      <c r="J23" s="11">
        <f t="shared" si="9"/>
        <v>0</v>
      </c>
    </row>
    <row r="24" spans="8:15" x14ac:dyDescent="0.35">
      <c r="H24" t="s">
        <v>7</v>
      </c>
      <c r="I24" s="7">
        <f>K17</f>
        <v>0</v>
      </c>
      <c r="J24" s="11">
        <f t="shared" si="9"/>
        <v>0</v>
      </c>
    </row>
    <row r="25" spans="8:15" x14ac:dyDescent="0.35">
      <c r="H25" t="s">
        <v>8</v>
      </c>
      <c r="I25" s="7">
        <f>L17</f>
        <v>0</v>
      </c>
      <c r="J25" s="11">
        <f t="shared" si="9"/>
        <v>0</v>
      </c>
    </row>
    <row r="26" spans="8:15" x14ac:dyDescent="0.35">
      <c r="H26" t="s">
        <v>9</v>
      </c>
      <c r="I26" s="7">
        <f>M17</f>
        <v>0</v>
      </c>
      <c r="J26" s="11">
        <f t="shared" si="9"/>
        <v>0</v>
      </c>
    </row>
    <row r="27" spans="8:15" x14ac:dyDescent="0.35">
      <c r="H27" t="s">
        <v>10</v>
      </c>
      <c r="I27" s="7">
        <f>N17</f>
        <v>0</v>
      </c>
      <c r="J27" s="11">
        <f t="shared" si="9"/>
        <v>0</v>
      </c>
    </row>
    <row r="28" spans="8:15" x14ac:dyDescent="0.35">
      <c r="H28" t="s">
        <v>13</v>
      </c>
      <c r="I28">
        <v>162.4</v>
      </c>
      <c r="J28" s="11">
        <f t="shared" si="9"/>
        <v>5.2919708029197082E-3</v>
      </c>
    </row>
    <row r="29" spans="8:15" x14ac:dyDescent="0.35">
      <c r="H29" t="s">
        <v>11</v>
      </c>
      <c r="I29">
        <v>30688</v>
      </c>
      <c r="J29" s="11">
        <f t="shared" si="9"/>
        <v>1</v>
      </c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2:W232"/>
  <sheetViews>
    <sheetView topLeftCell="A19" zoomScale="48" zoomScaleNormal="48" workbookViewId="0">
      <selection activeCell="C172" sqref="C172"/>
    </sheetView>
  </sheetViews>
  <sheetFormatPr defaultRowHeight="14.5" x14ac:dyDescent="0.35"/>
  <sheetData>
    <row r="162" spans="2:23" s="23" customFormat="1" ht="20.5" customHeight="1" x14ac:dyDescent="0.5">
      <c r="B162" s="29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</row>
    <row r="203" s="24" customFormat="1" ht="23.5" x14ac:dyDescent="0.55000000000000004"/>
    <row r="204" s="18" customFormat="1" ht="18.5" x14ac:dyDescent="0.45"/>
    <row r="205" s="18" customFormat="1" ht="18.5" x14ac:dyDescent="0.45"/>
    <row r="232" spans="1:1" x14ac:dyDescent="0.35">
      <c r="A232">
        <f>10/24.5</f>
        <v>0.40816326530612246</v>
      </c>
    </row>
  </sheetData>
  <mergeCells count="1">
    <mergeCell ref="B162:W16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69" zoomScaleNormal="69" workbookViewId="0">
      <selection activeCell="E38" sqref="E3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G1" zoomScale="56" zoomScaleNormal="62" workbookViewId="0">
      <selection activeCell="AC39" sqref="AC39"/>
    </sheetView>
  </sheetViews>
  <sheetFormatPr defaultRowHeight="14.5" x14ac:dyDescent="0.35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Comparison</vt:lpstr>
      <vt:lpstr>Renewable</vt:lpstr>
      <vt:lpstr>Surface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SABATANO Mauro (COMM-BRUSSELS)</dc:creator>
  <cp:lastModifiedBy>LAURENT Caroline (COMM-BRUSSELS-EXT)</cp:lastModifiedBy>
  <dcterms:created xsi:type="dcterms:W3CDTF">2022-10-17T13:28:01Z</dcterms:created>
  <dcterms:modified xsi:type="dcterms:W3CDTF">2023-03-08T16:09:43Z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2022-11-05T16:47:54Z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841e8086-a298-41ff-9813-96f8a55db5e1</vt:lpwstr>
  </property>
  <property fmtid="{D5CDD505-2E9C-101B-9397-08002B2CF9AE}" pid="8" name="MSIP_Label_6bd9ddd1-4d20-43f6-abfa-fc3c07406f94_ContentBits">
    <vt:lpwstr>0</vt:lpwstr>
  </property>
</Properties>
</file>